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8_{ECE281AB-3EAF-4441-A39E-64E84715EE05}" xr6:coauthVersionLast="47" xr6:coauthVersionMax="47" xr10:uidLastSave="{00000000-0000-0000-0000-000000000000}"/>
  <bookViews>
    <workbookView xWindow="-110" yWindow="-110" windowWidth="19420" windowHeight="10420" xr2:uid="{46D6E626-2B3B-48F5-851A-81B1D6CD3BC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18" i="1"/>
  <c r="I22" i="1"/>
  <c r="G18" i="1"/>
  <c r="G22" i="1"/>
  <c r="G17" i="1"/>
  <c r="G16" i="1"/>
  <c r="I16" i="1" s="1"/>
  <c r="H17" i="1" l="1"/>
  <c r="H22" i="1"/>
  <c r="H16" i="1"/>
  <c r="G20" i="1"/>
  <c r="H18" i="1"/>
  <c r="H20" i="1" l="1"/>
  <c r="I20" i="1"/>
  <c r="G24" i="1"/>
  <c r="H24" i="1" s="1"/>
</calcChain>
</file>

<file path=xl/sharedStrings.xml><?xml version="1.0" encoding="utf-8"?>
<sst xmlns="http://schemas.openxmlformats.org/spreadsheetml/2006/main" count="26" uniqueCount="25">
  <si>
    <t>ESTUDIO ECONOMICO VALONGO</t>
  </si>
  <si>
    <t>DATOS BASICOS</t>
  </si>
  <si>
    <t>SUPERFICIE SUELO</t>
  </si>
  <si>
    <t>M2 EDIFICABLES SOBRE RASANTE</t>
  </si>
  <si>
    <t>M2 EDIFICABLES BAJO  RASANTE</t>
  </si>
  <si>
    <t>M2 EDIFICABLES TOTALES</t>
  </si>
  <si>
    <t>PRECIO SUELO</t>
  </si>
  <si>
    <t xml:space="preserve">NUMERO VIVIENDAS </t>
  </si>
  <si>
    <t>NUMERO PLAZAS DE GARAJE</t>
  </si>
  <si>
    <t>ESTUDIO ECONOMICO</t>
  </si>
  <si>
    <t>COSTE DE SUELO</t>
  </si>
  <si>
    <t>COSTE DE CONSTRUCCION</t>
  </si>
  <si>
    <t>SOFT COSTS</t>
  </si>
  <si>
    <t>TOTAL</t>
  </si>
  <si>
    <t>COSTE TOTAL</t>
  </si>
  <si>
    <t>REPERCUSION VIVDA</t>
  </si>
  <si>
    <t>M2 TECHO</t>
  </si>
  <si>
    <t>€</t>
  </si>
  <si>
    <t>%</t>
  </si>
  <si>
    <t>VENTAS</t>
  </si>
  <si>
    <t>2.300 M2</t>
  </si>
  <si>
    <t>7.305 M2</t>
  </si>
  <si>
    <t>9.605 M2</t>
  </si>
  <si>
    <t>BENEFICIO</t>
  </si>
  <si>
    <t>75VIVDAS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</si>
</sst>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rgb="FF0070C0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167" fontId="2" fillId="0" borderId="0" xfId="0" applyNumberFormat="1" applyFont="1"/>
    <xf numFmtId="167" fontId="4" fillId="0" borderId="0" xfId="0" applyNumberFormat="1" applyFont="1"/>
    <xf numFmtId="167" fontId="3" fillId="0" borderId="0" xfId="0" applyNumberFormat="1" applyFont="1"/>
    <xf numFmtId="10" fontId="2" fillId="0" borderId="0" xfId="0" applyNumberFormat="1" applyFont="1"/>
    <xf numFmtId="0" fontId="2" fillId="0" borderId="0" xfId="0" applyNumberFormat="1" applyFont="1"/>
    <xf numFmtId="167" fontId="3" fillId="0" borderId="1" xfId="0" applyNumberFormat="1" applyFont="1" applyBorder="1"/>
    <xf numFmtId="167" fontId="3" fillId="0" borderId="2" xfId="0" applyNumberFormat="1" applyFont="1" applyBorder="1"/>
    <xf numFmtId="167" fontId="3" fillId="0" borderId="2" xfId="0" applyNumberFormat="1" applyFont="1" applyBorder="1" applyAlignment="1">
      <alignment horizontal="center"/>
    </xf>
    <xf numFmtId="10" fontId="2" fillId="0" borderId="2" xfId="1" applyNumberFormat="1" applyFont="1" applyBorder="1" applyAlignment="1">
      <alignment horizontal="center"/>
    </xf>
    <xf numFmtId="167" fontId="2" fillId="0" borderId="2" xfId="0" applyNumberFormat="1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8FA8E-EB17-4AC7-ACF7-D492649CDE7C}">
  <dimension ref="A1:K24"/>
  <sheetViews>
    <sheetView tabSelected="1" topLeftCell="A6" workbookViewId="0">
      <selection activeCell="I25" sqref="I25"/>
    </sheetView>
  </sheetViews>
  <sheetFormatPr baseColWidth="10" defaultRowHeight="13.5" x14ac:dyDescent="0.25"/>
  <cols>
    <col min="1" max="4" width="10.90625" style="1"/>
    <col min="5" max="5" width="11" style="1" bestFit="1" customWidth="1"/>
    <col min="6" max="6" width="14" style="1" bestFit="1" customWidth="1"/>
    <col min="7" max="7" width="15" style="1" bestFit="1" customWidth="1"/>
    <col min="8" max="8" width="10.90625" style="4"/>
    <col min="9" max="16384" width="10.90625" style="1"/>
  </cols>
  <sheetData>
    <row r="1" spans="1:11" ht="14" x14ac:dyDescent="0.3">
      <c r="A1" s="2" t="s">
        <v>0</v>
      </c>
    </row>
    <row r="3" spans="1:11" ht="14" x14ac:dyDescent="0.3">
      <c r="A3" s="3" t="s">
        <v>1</v>
      </c>
    </row>
    <row r="5" spans="1:11" x14ac:dyDescent="0.25">
      <c r="B5" s="1" t="s">
        <v>2</v>
      </c>
      <c r="F5" s="1" t="s">
        <v>20</v>
      </c>
    </row>
    <row r="6" spans="1:11" x14ac:dyDescent="0.25">
      <c r="B6" s="1" t="s">
        <v>3</v>
      </c>
      <c r="F6" s="1" t="s">
        <v>21</v>
      </c>
    </row>
    <row r="7" spans="1:11" x14ac:dyDescent="0.25">
      <c r="B7" s="1" t="s">
        <v>4</v>
      </c>
      <c r="F7" s="1" t="s">
        <v>20</v>
      </c>
    </row>
    <row r="8" spans="1:11" x14ac:dyDescent="0.25">
      <c r="B8" s="1" t="s">
        <v>5</v>
      </c>
      <c r="F8" s="1" t="s">
        <v>22</v>
      </c>
    </row>
    <row r="9" spans="1:11" x14ac:dyDescent="0.25">
      <c r="B9" s="1" t="s">
        <v>7</v>
      </c>
      <c r="F9" s="5">
        <v>75</v>
      </c>
    </row>
    <row r="10" spans="1:11" x14ac:dyDescent="0.25">
      <c r="B10" s="1" t="s">
        <v>8</v>
      </c>
      <c r="F10" s="5">
        <v>75</v>
      </c>
    </row>
    <row r="12" spans="1:11" ht="14" x14ac:dyDescent="0.3">
      <c r="B12" s="3" t="s">
        <v>6</v>
      </c>
      <c r="F12" s="3">
        <v>4300000</v>
      </c>
    </row>
    <row r="14" spans="1:11" ht="14" x14ac:dyDescent="0.3">
      <c r="A14" s="3" t="s">
        <v>9</v>
      </c>
    </row>
    <row r="15" spans="1:11" ht="14.5" thickBot="1" x14ac:dyDescent="0.35">
      <c r="E15" s="7" t="s">
        <v>16</v>
      </c>
      <c r="F15" s="8" t="s">
        <v>17</v>
      </c>
      <c r="G15" s="8" t="s">
        <v>13</v>
      </c>
      <c r="H15" s="9" t="s">
        <v>18</v>
      </c>
      <c r="I15" s="7" t="s">
        <v>15</v>
      </c>
      <c r="J15" s="10"/>
      <c r="K15" s="1" t="s">
        <v>24</v>
      </c>
    </row>
    <row r="16" spans="1:11" ht="14" thickTop="1" x14ac:dyDescent="0.25">
      <c r="B16" s="1" t="s">
        <v>10</v>
      </c>
      <c r="E16" s="1">
        <v>7305</v>
      </c>
      <c r="F16" s="1">
        <v>589</v>
      </c>
      <c r="G16" s="1">
        <f>+E16*F16</f>
        <v>4302645</v>
      </c>
      <c r="H16" s="4">
        <f>+G16/G22</f>
        <v>0.19633333333333333</v>
      </c>
      <c r="I16" s="1">
        <f>+G16/75</f>
        <v>57368.6</v>
      </c>
    </row>
    <row r="17" spans="2:9" x14ac:dyDescent="0.25">
      <c r="B17" s="1" t="s">
        <v>11</v>
      </c>
      <c r="E17" s="1">
        <v>7305</v>
      </c>
      <c r="F17" s="1">
        <v>1500</v>
      </c>
      <c r="G17" s="1">
        <f>+E17*F17</f>
        <v>10957500</v>
      </c>
      <c r="H17" s="4">
        <f>+G17/G22</f>
        <v>0.5</v>
      </c>
      <c r="I17" s="1">
        <f t="shared" ref="I17:I22" si="0">+G17/75</f>
        <v>146100</v>
      </c>
    </row>
    <row r="18" spans="2:9" x14ac:dyDescent="0.25">
      <c r="B18" s="1" t="s">
        <v>12</v>
      </c>
      <c r="E18" s="1">
        <v>7305</v>
      </c>
      <c r="F18" s="1">
        <v>220</v>
      </c>
      <c r="G18" s="1">
        <f>+E18*F18</f>
        <v>1607100</v>
      </c>
      <c r="H18" s="4">
        <f>+G18/G22</f>
        <v>7.3333333333333334E-2</v>
      </c>
      <c r="I18" s="1">
        <f t="shared" si="0"/>
        <v>21428</v>
      </c>
    </row>
    <row r="20" spans="2:9" ht="14" x14ac:dyDescent="0.3">
      <c r="B20" s="3" t="s">
        <v>14</v>
      </c>
      <c r="G20" s="1">
        <f>SUM(G16:G19)</f>
        <v>16867245</v>
      </c>
      <c r="H20" s="4">
        <f>+G20/G22</f>
        <v>0.76966666666666672</v>
      </c>
      <c r="I20" s="1">
        <f t="shared" si="0"/>
        <v>224896.6</v>
      </c>
    </row>
    <row r="22" spans="2:9" ht="14" x14ac:dyDescent="0.3">
      <c r="B22" s="3" t="s">
        <v>19</v>
      </c>
      <c r="E22" s="1">
        <v>7305</v>
      </c>
      <c r="F22" s="1">
        <v>3000</v>
      </c>
      <c r="G22" s="3">
        <f>+E22*F22</f>
        <v>21915000</v>
      </c>
      <c r="H22" s="4">
        <f>+G22/G22</f>
        <v>1</v>
      </c>
      <c r="I22" s="3">
        <f t="shared" si="0"/>
        <v>292200</v>
      </c>
    </row>
    <row r="23" spans="2:9" ht="14" thickBot="1" x14ac:dyDescent="0.3"/>
    <row r="24" spans="2:9" ht="14.5" thickBot="1" x14ac:dyDescent="0.35">
      <c r="B24" s="3" t="s">
        <v>23</v>
      </c>
      <c r="G24" s="6">
        <f>+G22-G20</f>
        <v>5047755</v>
      </c>
      <c r="H24" s="4">
        <f>+G24/G22</f>
        <v>0.23033333333333333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2025-12-17T10:41:35Z</dcterms:created>
  <dcterms:modified xsi:type="dcterms:W3CDTF">2025-12-17T11:45:57Z</dcterms:modified>
</cp:coreProperties>
</file>